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'财拨收支总表'!$A$1:$F$18</definedName>
    <definedName name="_xlnm.Print_Titles" localSheetId="5">'一般公共预算支出表'!$A:$E,'一般公共预算支出表'!$1:$6</definedName>
    <definedName name="_xlnm.Print_Area" localSheetId="5">'一般公共预算支出表'!$A$1:$E$13</definedName>
    <definedName name="_xlnm.Print_Titles" localSheetId="6">'一般公共预算基本支出表'!$A:$E,'一般公共预算基本支出表'!$1:$6</definedName>
    <definedName name="_xlnm.Print_Area" localSheetId="6">'一般公共预算基本支出表'!$A$1:$E$27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<sst xmlns="http://schemas.openxmlformats.org/spreadsheetml/2006/main" count="275" uniqueCount="152">
  <si>
    <t>总计</t>
  </si>
  <si>
    <t>2020年部门预算表</t>
  </si>
  <si>
    <t>部门名称：</t>
  </si>
  <si>
    <t>德兴市大茅山风景名胜区管理委员会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</si>
  <si>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</si>
  <si>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</si>
  <si>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</si>
  <si>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</si>
  <si>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</si>
  <si>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</si>
  <si>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填报单位:615大茅山风景名胜区管理委员会 , 615001大茅山风景名胜区管理委员会本级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</si>
  <si>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</si>
  <si>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</si>
  <si>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</si>
  <si>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</si>
  <si>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</si>
  <si>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</si>
  <si>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</si>
  <si>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</si>
  <si>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</si>
  <si>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</si>
  <si>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</si>
  <si>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</si>
  <si>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</si>
  <si>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</si>
  <si>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</si>
  <si>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</si>
  <si>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</si>
  <si>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</si>
  <si>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</si>
  <si>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</si>
  <si>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</si>
  <si>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</si>
  <si>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</si>
  <si>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</si>
  <si>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</si>
  <si>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</si>
  <si>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</si>
  <si>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</si>
  <si>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</si>
  <si>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</si>
  <si>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</si>
  <si>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</si>
  <si>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</si>
  <si>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</si>
  <si>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</si>
  <si>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</si>
  <si>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</si>
  <si>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</si>
  <si>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</si>
  <si>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</si>
  <si>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</si>
  <si>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</si>
  <si>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</si>
  <si>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</si>
  <si>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</si>
  <si>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</si>
  <si>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</si>
  <si>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</si>
  <si>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</si>
  <si>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</si>
  <si>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</si>
  <si>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</si>
  <si>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</si>
  <si>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</si>
  <si>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2070102</t>
  </si>
  <si>
    <t>　　2070114</t>
  </si>
  <si>
    <t>　　文化和旅游管理事务</t>
  </si>
  <si>
    <t>208</t>
  </si>
  <si>
    <t>社会保障和就业支出</t>
  </si>
  <si>
    <t>　11</t>
  </si>
  <si>
    <t>　残疾人事业</t>
  </si>
  <si>
    <t>　　2081102</t>
  </si>
  <si>
    <t>212</t>
  </si>
  <si>
    <t>城乡社区支出</t>
  </si>
  <si>
    <t>　城乡社区公共设施</t>
  </si>
  <si>
    <t>　　2120303</t>
  </si>
  <si>
    <t>　　小城镇基础设施建设</t>
  </si>
  <si>
    <t>　08</t>
  </si>
  <si>
    <t>　国有土地使用权出让收入安排的支出</t>
  </si>
  <si>
    <t>　　2120801</t>
  </si>
  <si>
    <t>　　征地和拆迁补偿支出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</si>
  <si>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</si>
  <si>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</si>
  <si>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</si>
  <si>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</si>
  <si>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</si>
  <si>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</si>
  <si>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</si>
  <si>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</si>
  <si>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</si>
  <si>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</si>
  <si>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</si>
  <si>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</si>
  <si>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</si>
  <si>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</si>
  <si>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</si>
  <si>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</si>
  <si>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</si>
  <si>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</si>
  <si>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</si>
  <si>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</si>
  <si>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</si>
  <si>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</si>
  <si>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</si>
  <si>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</si>
  <si>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</si>
  <si>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</si>
  <si>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</si>
  <si>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</si>
  <si>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</si>
  <si>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</si>
  <si>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</si>
  <si>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</si>
  <si>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</si>
  <si>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　基本工资</t>
  </si>
  <si>
    <t>30103</t>
  </si>
  <si>
    <t>　　绩效工资</t>
  </si>
  <si>
    <t>30107</t>
  </si>
  <si>
    <t>　　机关事业单位基本养老保险缴费</t>
  </si>
  <si>
    <t>30108</t>
  </si>
  <si>
    <t>　　职工基本医疗保险缴费</t>
  </si>
  <si>
    <t>30110</t>
  </si>
  <si>
    <t>　　其他社会保障缴费</t>
  </si>
  <si>
    <t>30112</t>
  </si>
  <si>
    <t xml:space="preserve">    其他工资福利支出</t>
  </si>
  <si>
    <t>商品和服务支出</t>
  </si>
  <si>
    <t>30201</t>
  </si>
  <si>
    <t>　办公费</t>
  </si>
  <si>
    <t>30202</t>
  </si>
  <si>
    <t>电费</t>
  </si>
  <si>
    <t>30203</t>
  </si>
  <si>
    <t>培训费</t>
  </si>
  <si>
    <t>30204</t>
  </si>
  <si>
    <t>公务接待费</t>
  </si>
  <si>
    <t>30205</t>
  </si>
  <si>
    <t>工会经费</t>
  </si>
  <si>
    <t>30206</t>
  </si>
  <si>
    <t>公务用车运行维护费</t>
  </si>
  <si>
    <t>对个人和家庭的补助</t>
  </si>
  <si>
    <t>生活补助</t>
  </si>
  <si>
    <t>一般公共预算'三公'经费支出表</t>
  </si>
  <si>
    <t>单位编码</t>
  </si>
  <si>
    <t>单位名称</t>
  </si>
  <si>
    <t>因公出国(境)费</t>
  </si>
  <si>
    <t>公务用车购置</t>
  </si>
  <si>
    <t>　　615001</t>
  </si>
  <si>
    <t>　　大茅山风景名胜区管理委员会本级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</si>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</sst>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</numFmts>
  <fonts count="5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楷体_GB2312"/>
      <family val="3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0" fontId="4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0" fontId="55" fillId="0" borderId="12" xfId="0" applyFont="1" applyFill="1" applyBorder="1" applyAlignment="1">
      <alignment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0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0" fontId="4" fillId="0" borderId="12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31" fontId="13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V5" sqref="V5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81"/>
      <c r="T1" s="11"/>
      <c r="U1" s="94" t="s">
        <v>0</v>
      </c>
    </row>
    <row r="2" s="1" customFormat="1" ht="42" customHeight="1">
      <c r="T2" s="11"/>
    </row>
    <row r="3" spans="1:20" s="1" customFormat="1" ht="61.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S3" s="11"/>
      <c r="T3" s="11"/>
    </row>
    <row r="4" spans="2:19" s="1" customFormat="1" ht="38.25" customHeight="1">
      <c r="B4" s="83"/>
      <c r="C4" s="83"/>
      <c r="D4" s="83"/>
      <c r="E4" s="83"/>
      <c r="F4" s="84"/>
      <c r="G4" s="84"/>
      <c r="H4" s="83"/>
      <c r="I4" s="83"/>
      <c r="J4" s="83"/>
      <c r="K4" s="83"/>
      <c r="L4" s="83"/>
      <c r="M4" s="83"/>
      <c r="N4" s="83"/>
      <c r="O4" s="83"/>
      <c r="P4" s="83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85" t="s">
        <v>2</v>
      </c>
      <c r="G6" s="85"/>
      <c r="H6" s="86" t="s">
        <v>3</v>
      </c>
      <c r="I6" s="90"/>
      <c r="J6" s="90"/>
      <c r="K6" s="91"/>
      <c r="L6" s="90"/>
      <c r="M6" s="91"/>
      <c r="Q6" s="11"/>
    </row>
    <row r="7" spans="2:13" s="1" customFormat="1" ht="22.5">
      <c r="B7" s="11"/>
      <c r="C7" s="11"/>
      <c r="F7" s="85"/>
      <c r="G7" s="85"/>
      <c r="H7" s="85"/>
      <c r="I7" s="85"/>
      <c r="J7" s="85"/>
      <c r="K7" s="85"/>
      <c r="L7" s="85"/>
      <c r="M7" s="85"/>
    </row>
    <row r="8" spans="3:13" s="1" customFormat="1" ht="22.5">
      <c r="C8" s="11"/>
      <c r="F8" s="85"/>
      <c r="G8" s="85"/>
      <c r="H8" s="85"/>
      <c r="I8" s="85"/>
      <c r="J8" s="85"/>
      <c r="K8" s="85"/>
      <c r="L8" s="85"/>
      <c r="M8" s="85"/>
    </row>
    <row r="9" spans="3:255" s="1" customFormat="1" ht="22.5">
      <c r="C9" s="11"/>
      <c r="D9" s="11"/>
      <c r="F9" s="85"/>
      <c r="G9" s="85"/>
      <c r="H9" s="85"/>
      <c r="I9" s="85"/>
      <c r="J9" s="85"/>
      <c r="K9" s="85"/>
      <c r="L9" s="85"/>
      <c r="M9" s="85"/>
      <c r="IS9" s="11"/>
      <c r="IT9" s="11"/>
      <c r="IU9" s="95"/>
    </row>
    <row r="10" spans="4:255" s="1" customFormat="1" ht="24.75" customHeight="1">
      <c r="D10" s="11"/>
      <c r="F10" s="86" t="s">
        <v>4</v>
      </c>
      <c r="G10" s="85"/>
      <c r="H10" s="87">
        <v>43831</v>
      </c>
      <c r="I10" s="87"/>
      <c r="J10" s="87"/>
      <c r="K10" s="85"/>
      <c r="L10" s="85"/>
      <c r="M10" s="85"/>
      <c r="IS10" s="11"/>
      <c r="IU10" s="11"/>
    </row>
    <row r="11" spans="6:255" s="1" customFormat="1" ht="22.5">
      <c r="F11" s="85"/>
      <c r="G11" s="85"/>
      <c r="H11" s="85"/>
      <c r="I11" s="85"/>
      <c r="J11" s="85"/>
      <c r="K11" s="85"/>
      <c r="L11" s="85"/>
      <c r="M11" s="85"/>
      <c r="IS11" s="11"/>
      <c r="IU11" s="11"/>
    </row>
    <row r="12" spans="6:256" s="1" customFormat="1" ht="22.5">
      <c r="F12" s="85"/>
      <c r="G12" s="85"/>
      <c r="H12" s="85"/>
      <c r="I12" s="85"/>
      <c r="J12" s="85"/>
      <c r="K12" s="85"/>
      <c r="L12" s="85"/>
      <c r="M12" s="85"/>
      <c r="IU12" s="11"/>
      <c r="IV12" s="11"/>
    </row>
    <row r="13" spans="6:256" s="1" customFormat="1" ht="24.75" customHeight="1">
      <c r="F13" s="85" t="s">
        <v>5</v>
      </c>
      <c r="G13" s="85"/>
      <c r="H13" s="86" t="s">
        <v>3</v>
      </c>
      <c r="I13" s="90"/>
      <c r="J13" s="90"/>
      <c r="K13" s="91"/>
      <c r="L13" s="91"/>
      <c r="M13" s="9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88" t="s">
        <v>6</v>
      </c>
      <c r="B17" s="88"/>
      <c r="C17" s="88"/>
      <c r="D17" s="88"/>
      <c r="E17" s="89"/>
      <c r="F17" s="88"/>
      <c r="G17" s="88" t="s">
        <v>7</v>
      </c>
      <c r="H17" s="88"/>
      <c r="I17" s="89"/>
      <c r="J17" s="88"/>
      <c r="K17" s="88"/>
      <c r="L17" s="88"/>
      <c r="M17" s="88" t="s">
        <v>8</v>
      </c>
      <c r="N17" s="88"/>
      <c r="O17" s="92"/>
    </row>
    <row r="18" s="1" customFormat="1" ht="15"/>
    <row r="19" s="1" customFormat="1" ht="16.5" customHeight="1"/>
    <row r="20" s="1" customFormat="1" ht="22.5">
      <c r="J20" s="85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93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J10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149</v>
      </c>
      <c r="B2" s="2"/>
      <c r="C2" s="2"/>
    </row>
    <row r="3" s="1" customFormat="1" ht="17.25" customHeight="1"/>
    <row r="4" spans="1:3" s="1" customFormat="1" ht="15.75" customHeight="1">
      <c r="A4" s="3" t="s">
        <v>150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8">
        <f>B8+B9+B10+B11</f>
        <v>822.3599999999999</v>
      </c>
      <c r="C7" s="12"/>
      <c r="D7" s="11"/>
      <c r="F7" s="11"/>
    </row>
    <row r="8" spans="1:3" s="1" customFormat="1" ht="27.75" customHeight="1">
      <c r="A8" s="6" t="s">
        <v>54</v>
      </c>
      <c r="B8" s="8">
        <v>29.5</v>
      </c>
      <c r="C8" s="12"/>
    </row>
    <row r="9" spans="1:3" s="1" customFormat="1" ht="27.75" customHeight="1">
      <c r="A9" s="6" t="s">
        <v>60</v>
      </c>
      <c r="B9" s="8">
        <v>264.93</v>
      </c>
      <c r="C9" s="12"/>
    </row>
    <row r="10" spans="1:3" s="1" customFormat="1" ht="27.75" customHeight="1">
      <c r="A10" s="6" t="s">
        <v>69</v>
      </c>
      <c r="B10" s="8">
        <v>2</v>
      </c>
      <c r="C10" s="12"/>
    </row>
    <row r="11" spans="1:3" s="1" customFormat="1" ht="27.75" customHeight="1">
      <c r="A11" s="6" t="s">
        <v>74</v>
      </c>
      <c r="B11" s="8">
        <v>525.93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150</v>
      </c>
      <c r="B4" s="4" t="s">
        <v>39</v>
      </c>
      <c r="C4" s="4" t="s">
        <v>93</v>
      </c>
      <c r="D4" s="4" t="s">
        <v>94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143.84000000000003</v>
      </c>
      <c r="C7" s="7">
        <v>143.84000000000003</v>
      </c>
      <c r="D7" s="8"/>
    </row>
    <row r="8" spans="1:4" s="1" customFormat="1" ht="27.75" customHeight="1">
      <c r="A8" s="6" t="s">
        <v>60</v>
      </c>
      <c r="B8" s="7">
        <v>143.84000000000003</v>
      </c>
      <c r="C8" s="7">
        <v>143.84000000000003</v>
      </c>
      <c r="D8" s="8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45" t="s">
        <v>9</v>
      </c>
      <c r="B2" s="45"/>
      <c r="C2" s="45"/>
      <c r="D2" s="45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47" t="s">
        <v>17</v>
      </c>
      <c r="B6" s="48">
        <v>143.84</v>
      </c>
      <c r="C6" s="72" t="str">
        <f>'支出总表（引用）'!A8</f>
        <v>一般公共服务支出</v>
      </c>
      <c r="D6" s="73">
        <f>'支出总表（引用）'!B8</f>
        <v>29.5</v>
      </c>
    </row>
    <row r="7" spans="1:4" s="1" customFormat="1" ht="17.25" customHeight="1">
      <c r="A7" s="47" t="s">
        <v>18</v>
      </c>
      <c r="B7" s="48">
        <v>143.84</v>
      </c>
      <c r="C7" s="72" t="str">
        <f>'支出总表（引用）'!A9</f>
        <v>文化旅游体育与传媒支出</v>
      </c>
      <c r="D7" s="73">
        <f>'支出总表（引用）'!B9</f>
        <v>264.93</v>
      </c>
    </row>
    <row r="8" spans="1:4" s="1" customFormat="1" ht="17.25" customHeight="1">
      <c r="A8" s="47" t="s">
        <v>19</v>
      </c>
      <c r="B8" s="53"/>
      <c r="C8" s="72" t="str">
        <f>'支出总表（引用）'!A10</f>
        <v>社会保障和就业支出</v>
      </c>
      <c r="D8" s="73">
        <f>'支出总表（引用）'!B10</f>
        <v>2</v>
      </c>
    </row>
    <row r="9" spans="1:4" s="1" customFormat="1" ht="17.25" customHeight="1">
      <c r="A9" s="47" t="s">
        <v>20</v>
      </c>
      <c r="B9" s="53"/>
      <c r="C9" s="72" t="str">
        <f>'支出总表（引用）'!A11</f>
        <v>城乡社区支出</v>
      </c>
      <c r="D9" s="73">
        <f>'支出总表（引用）'!B11</f>
        <v>525.93</v>
      </c>
    </row>
    <row r="10" spans="1:4" s="1" customFormat="1" ht="17.25" customHeight="1">
      <c r="A10" s="47" t="s">
        <v>21</v>
      </c>
      <c r="B10" s="53"/>
      <c r="C10" s="72"/>
      <c r="D10" s="73"/>
    </row>
    <row r="11" spans="1:4" s="1" customFormat="1" ht="17.25" customHeight="1">
      <c r="A11" s="47" t="s">
        <v>22</v>
      </c>
      <c r="B11" s="53"/>
      <c r="C11" s="72"/>
      <c r="D11" s="73"/>
    </row>
    <row r="12" spans="1:4" s="1" customFormat="1" ht="17.25" customHeight="1">
      <c r="A12" s="47" t="s">
        <v>23</v>
      </c>
      <c r="B12" s="53"/>
      <c r="C12" s="72"/>
      <c r="D12" s="73"/>
    </row>
    <row r="13" spans="1:4" s="1" customFormat="1" ht="17.25" customHeight="1">
      <c r="A13" s="47" t="s">
        <v>24</v>
      </c>
      <c r="B13" s="74">
        <v>109.76</v>
      </c>
      <c r="C13" s="72"/>
      <c r="D13" s="73"/>
    </row>
    <row r="14" spans="1:4" s="1" customFormat="1" ht="17.25" customHeight="1">
      <c r="A14" s="47" t="s">
        <v>25</v>
      </c>
      <c r="B14" s="53"/>
      <c r="C14" s="72"/>
      <c r="D14" s="73"/>
    </row>
    <row r="15" spans="1:4" s="1" customFormat="1" ht="17.25" customHeight="1">
      <c r="A15" s="47" t="s">
        <v>26</v>
      </c>
      <c r="B15" s="23"/>
      <c r="C15" s="72"/>
      <c r="D15" s="73"/>
    </row>
    <row r="16" spans="1:4" s="1" customFormat="1" ht="17.25" customHeight="1">
      <c r="A16" s="57" t="s">
        <v>27</v>
      </c>
      <c r="B16" s="53">
        <f>SUM(B6,B11,B12,B13,B14,B15)</f>
        <v>253.60000000000002</v>
      </c>
      <c r="C16" s="57" t="s">
        <v>28</v>
      </c>
      <c r="D16" s="23">
        <f>'支出总表（引用）'!B7</f>
        <v>822.3599999999999</v>
      </c>
    </row>
    <row r="17" spans="1:4" s="1" customFormat="1" ht="17.25" customHeight="1">
      <c r="A17" s="47" t="s">
        <v>29</v>
      </c>
      <c r="B17" s="53"/>
      <c r="C17" s="75" t="s">
        <v>30</v>
      </c>
      <c r="D17" s="23"/>
    </row>
    <row r="18" spans="1:4" s="1" customFormat="1" ht="17.25" customHeight="1">
      <c r="A18" s="47" t="s">
        <v>31</v>
      </c>
      <c r="B18" s="76">
        <v>568.76</v>
      </c>
      <c r="C18" s="77"/>
      <c r="D18" s="23"/>
    </row>
    <row r="19" spans="1:4" s="1" customFormat="1" ht="17.25" customHeight="1">
      <c r="A19" s="78"/>
      <c r="B19" s="79"/>
      <c r="C19" s="77"/>
      <c r="D19" s="23"/>
    </row>
    <row r="20" spans="1:4" s="1" customFormat="1" ht="17.25" customHeight="1">
      <c r="A20" s="57" t="s">
        <v>32</v>
      </c>
      <c r="B20" s="80">
        <f>SUM(B16,B17,B18)</f>
        <v>822.36</v>
      </c>
      <c r="C20" s="57" t="s">
        <v>33</v>
      </c>
      <c r="D20" s="23">
        <f>B20</f>
        <v>822.36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4">
      <selection activeCell="C13" sqref="C13:C1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3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" customFormat="1" ht="27.75" customHeight="1">
      <c r="A3" s="26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64" t="s">
        <v>37</v>
      </c>
      <c r="D4" s="65" t="s">
        <v>38</v>
      </c>
      <c r="E4" s="4" t="s">
        <v>39</v>
      </c>
      <c r="F4" s="4"/>
      <c r="G4" s="4"/>
      <c r="H4" s="4"/>
      <c r="I4" s="4"/>
      <c r="J4" s="59" t="s">
        <v>40</v>
      </c>
      <c r="K4" s="59" t="s">
        <v>41</v>
      </c>
      <c r="L4" s="59" t="s">
        <v>42</v>
      </c>
      <c r="M4" s="59" t="s">
        <v>43</v>
      </c>
      <c r="N4" s="59" t="s">
        <v>44</v>
      </c>
      <c r="O4" s="65" t="s">
        <v>45</v>
      </c>
    </row>
    <row r="5" spans="1:15" s="1" customFormat="1" ht="58.5" customHeight="1">
      <c r="A5" s="4"/>
      <c r="B5" s="4"/>
      <c r="C5" s="66"/>
      <c r="D5" s="65"/>
      <c r="E5" s="65" t="s">
        <v>46</v>
      </c>
      <c r="F5" s="65" t="s">
        <v>47</v>
      </c>
      <c r="G5" s="65" t="s">
        <v>48</v>
      </c>
      <c r="H5" s="65" t="s">
        <v>49</v>
      </c>
      <c r="I5" s="65" t="s">
        <v>50</v>
      </c>
      <c r="J5" s="59"/>
      <c r="K5" s="59"/>
      <c r="L5" s="59"/>
      <c r="M5" s="59"/>
      <c r="N5" s="59"/>
      <c r="O5" s="65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4">
        <f>C8+C11+C16+C19</f>
        <v>822.3599999999999</v>
      </c>
      <c r="D7" s="24">
        <f>D8+D11+D16+D19</f>
        <v>568.76</v>
      </c>
      <c r="E7" s="24">
        <f>E8+E11+E16+E19</f>
        <v>143.84</v>
      </c>
      <c r="F7" s="24">
        <f>F8+F11+F16+F19</f>
        <v>143.84</v>
      </c>
      <c r="G7" s="24"/>
      <c r="H7" s="24"/>
      <c r="I7" s="24"/>
      <c r="J7" s="24"/>
      <c r="K7" s="24"/>
      <c r="L7" s="24">
        <f>L8+L11+L16+L19</f>
        <v>109.76</v>
      </c>
      <c r="M7" s="24"/>
      <c r="N7" s="69"/>
      <c r="O7" s="23"/>
    </row>
    <row r="8" spans="1:15" s="1" customFormat="1" ht="25.5" customHeight="1">
      <c r="A8" s="6" t="s">
        <v>53</v>
      </c>
      <c r="B8" s="6" t="s">
        <v>54</v>
      </c>
      <c r="C8" s="24">
        <v>29.5</v>
      </c>
      <c r="D8" s="7">
        <v>14.5</v>
      </c>
      <c r="E8" s="24"/>
      <c r="F8" s="24"/>
      <c r="G8" s="24"/>
      <c r="H8" s="24"/>
      <c r="I8" s="24"/>
      <c r="J8" s="24"/>
      <c r="K8" s="24"/>
      <c r="L8" s="70">
        <v>15</v>
      </c>
      <c r="M8" s="62"/>
      <c r="N8" s="69"/>
      <c r="O8" s="23"/>
    </row>
    <row r="9" spans="1:15" s="1" customFormat="1" ht="37.5" customHeight="1">
      <c r="A9" s="6" t="s">
        <v>55</v>
      </c>
      <c r="B9" s="6" t="s">
        <v>56</v>
      </c>
      <c r="C9" s="24">
        <v>29.5</v>
      </c>
      <c r="D9" s="7">
        <v>14.5</v>
      </c>
      <c r="E9" s="24"/>
      <c r="F9" s="24"/>
      <c r="G9" s="24"/>
      <c r="H9" s="24"/>
      <c r="I9" s="24"/>
      <c r="J9" s="24"/>
      <c r="K9" s="24"/>
      <c r="L9" s="70">
        <v>15</v>
      </c>
      <c r="M9" s="62"/>
      <c r="N9" s="69"/>
      <c r="O9" s="23"/>
    </row>
    <row r="10" spans="1:15" s="1" customFormat="1" ht="25.5" customHeight="1">
      <c r="A10" s="6" t="s">
        <v>57</v>
      </c>
      <c r="B10" s="6" t="s">
        <v>58</v>
      </c>
      <c r="C10" s="24">
        <v>29.5</v>
      </c>
      <c r="D10" s="7">
        <v>14.5</v>
      </c>
      <c r="E10" s="24"/>
      <c r="F10" s="24"/>
      <c r="G10" s="24"/>
      <c r="H10" s="24"/>
      <c r="I10" s="24"/>
      <c r="J10" s="24"/>
      <c r="K10" s="24"/>
      <c r="L10" s="70">
        <v>15</v>
      </c>
      <c r="M10" s="62"/>
      <c r="N10" s="69"/>
      <c r="O10" s="23"/>
    </row>
    <row r="11" spans="1:15" s="1" customFormat="1" ht="25.5" customHeight="1">
      <c r="A11" s="6" t="s">
        <v>59</v>
      </c>
      <c r="B11" s="6" t="s">
        <v>60</v>
      </c>
      <c r="C11" s="24">
        <f>C12</f>
        <v>264.93</v>
      </c>
      <c r="D11" s="24">
        <f>D12</f>
        <v>51.68</v>
      </c>
      <c r="E11" s="24">
        <f>E12</f>
        <v>143.84</v>
      </c>
      <c r="F11" s="24">
        <f>F12</f>
        <v>143.84</v>
      </c>
      <c r="G11" s="24"/>
      <c r="H11" s="24"/>
      <c r="I11" s="24"/>
      <c r="J11" s="24"/>
      <c r="K11" s="24"/>
      <c r="L11" s="24">
        <f>L12</f>
        <v>69.41</v>
      </c>
      <c r="M11" s="62"/>
      <c r="N11" s="69"/>
      <c r="O11" s="23"/>
    </row>
    <row r="12" spans="1:15" s="1" customFormat="1" ht="25.5" customHeight="1">
      <c r="A12" s="6" t="s">
        <v>61</v>
      </c>
      <c r="B12" s="6" t="s">
        <v>62</v>
      </c>
      <c r="C12" s="24">
        <f>C13+C14+C15</f>
        <v>264.93</v>
      </c>
      <c r="D12" s="24">
        <f>D13+D14+D15</f>
        <v>51.68</v>
      </c>
      <c r="E12" s="24">
        <f>E13+E14+E15</f>
        <v>143.84</v>
      </c>
      <c r="F12" s="24">
        <f>F13+F14+F15</f>
        <v>143.84</v>
      </c>
      <c r="G12" s="24"/>
      <c r="H12" s="24"/>
      <c r="I12" s="24"/>
      <c r="J12" s="24"/>
      <c r="K12" s="24"/>
      <c r="L12" s="24">
        <f>L13+L14+L15</f>
        <v>69.41</v>
      </c>
      <c r="M12" s="62"/>
      <c r="N12" s="69"/>
      <c r="O12" s="23"/>
    </row>
    <row r="13" spans="1:15" s="1" customFormat="1" ht="25.5" customHeight="1">
      <c r="A13" s="6" t="s">
        <v>63</v>
      </c>
      <c r="B13" s="6" t="s">
        <v>64</v>
      </c>
      <c r="C13" s="24">
        <f>D13+E13+L13</f>
        <v>130.13</v>
      </c>
      <c r="D13" s="24"/>
      <c r="E13" s="67">
        <v>110.72</v>
      </c>
      <c r="F13" s="67">
        <v>110.72</v>
      </c>
      <c r="G13" s="24"/>
      <c r="H13" s="24"/>
      <c r="I13" s="24"/>
      <c r="J13" s="24"/>
      <c r="K13" s="24"/>
      <c r="L13" s="71">
        <v>19.41</v>
      </c>
      <c r="M13" s="62"/>
      <c r="N13" s="69"/>
      <c r="O13" s="23"/>
    </row>
    <row r="14" spans="1:15" s="1" customFormat="1" ht="25.5" customHeight="1">
      <c r="A14" s="6" t="s">
        <v>65</v>
      </c>
      <c r="B14" s="6" t="s">
        <v>58</v>
      </c>
      <c r="C14" s="24">
        <f>D14+E14+L14</f>
        <v>84.8</v>
      </c>
      <c r="D14" s="40">
        <v>51.68</v>
      </c>
      <c r="E14" s="67">
        <v>33.12</v>
      </c>
      <c r="F14" s="67">
        <v>33.12</v>
      </c>
      <c r="G14" s="24"/>
      <c r="H14" s="24"/>
      <c r="I14" s="24"/>
      <c r="J14" s="24"/>
      <c r="K14" s="24"/>
      <c r="L14" s="40"/>
      <c r="M14" s="62"/>
      <c r="N14" s="69"/>
      <c r="O14" s="23"/>
    </row>
    <row r="15" spans="1:15" s="1" customFormat="1" ht="25.5" customHeight="1">
      <c r="A15" s="6" t="s">
        <v>66</v>
      </c>
      <c r="B15" s="6" t="s">
        <v>67</v>
      </c>
      <c r="C15" s="24">
        <f>D15+E15+L15</f>
        <v>50</v>
      </c>
      <c r="D15" s="24"/>
      <c r="E15" s="24"/>
      <c r="F15" s="67"/>
      <c r="G15" s="24"/>
      <c r="H15" s="24"/>
      <c r="I15" s="24"/>
      <c r="J15" s="24"/>
      <c r="K15" s="24"/>
      <c r="L15" s="7">
        <v>50</v>
      </c>
      <c r="M15" s="62"/>
      <c r="N15" s="69"/>
      <c r="O15" s="23"/>
    </row>
    <row r="16" spans="1:15" s="1" customFormat="1" ht="25.5" customHeight="1">
      <c r="A16" s="6" t="s">
        <v>68</v>
      </c>
      <c r="B16" s="6" t="s">
        <v>69</v>
      </c>
      <c r="C16" s="24">
        <v>2</v>
      </c>
      <c r="D16" s="24">
        <v>2</v>
      </c>
      <c r="E16" s="24"/>
      <c r="F16" s="24"/>
      <c r="G16" s="24"/>
      <c r="H16" s="24"/>
      <c r="I16" s="24"/>
      <c r="J16" s="24"/>
      <c r="K16" s="24"/>
      <c r="L16" s="23"/>
      <c r="M16" s="62"/>
      <c r="N16" s="69"/>
      <c r="O16" s="23"/>
    </row>
    <row r="17" spans="1:15" s="1" customFormat="1" ht="25.5" customHeight="1">
      <c r="A17" s="6" t="s">
        <v>70</v>
      </c>
      <c r="B17" s="6" t="s">
        <v>71</v>
      </c>
      <c r="C17" s="24">
        <v>2</v>
      </c>
      <c r="D17" s="24">
        <v>2</v>
      </c>
      <c r="E17" s="24"/>
      <c r="F17" s="24"/>
      <c r="G17" s="24"/>
      <c r="H17" s="24"/>
      <c r="I17" s="24"/>
      <c r="J17" s="24"/>
      <c r="K17" s="24"/>
      <c r="L17" s="23"/>
      <c r="M17" s="62"/>
      <c r="N17" s="69"/>
      <c r="O17" s="23"/>
    </row>
    <row r="18" spans="1:15" s="1" customFormat="1" ht="25.5" customHeight="1">
      <c r="A18" s="6" t="s">
        <v>72</v>
      </c>
      <c r="B18" s="6" t="s">
        <v>58</v>
      </c>
      <c r="C18" s="24">
        <v>2</v>
      </c>
      <c r="D18" s="24">
        <v>2</v>
      </c>
      <c r="E18" s="24"/>
      <c r="F18" s="24"/>
      <c r="G18" s="24"/>
      <c r="H18" s="24"/>
      <c r="I18" s="24"/>
      <c r="J18" s="24"/>
      <c r="K18" s="24"/>
      <c r="L18" s="23"/>
      <c r="M18" s="62"/>
      <c r="N18" s="69"/>
      <c r="O18" s="23"/>
    </row>
    <row r="19" spans="1:15" s="1" customFormat="1" ht="25.5" customHeight="1">
      <c r="A19" s="6" t="s">
        <v>73</v>
      </c>
      <c r="B19" s="6" t="s">
        <v>74</v>
      </c>
      <c r="C19" s="68">
        <f>C20+C22</f>
        <v>525.93</v>
      </c>
      <c r="D19" s="68">
        <f>D20+D22</f>
        <v>500.58</v>
      </c>
      <c r="E19" s="24"/>
      <c r="F19" s="24"/>
      <c r="G19" s="24"/>
      <c r="H19" s="24"/>
      <c r="I19" s="24"/>
      <c r="J19" s="24"/>
      <c r="K19" s="24"/>
      <c r="L19" s="68">
        <v>25.35000000000001</v>
      </c>
      <c r="M19" s="62"/>
      <c r="N19" s="69"/>
      <c r="O19" s="23"/>
    </row>
    <row r="20" spans="1:15" s="1" customFormat="1" ht="25.5" customHeight="1">
      <c r="A20" s="6" t="s">
        <v>55</v>
      </c>
      <c r="B20" s="6" t="s">
        <v>75</v>
      </c>
      <c r="C20" s="24">
        <v>69.29</v>
      </c>
      <c r="D20" s="68">
        <v>43.94</v>
      </c>
      <c r="E20" s="24"/>
      <c r="F20" s="24"/>
      <c r="G20" s="24"/>
      <c r="H20" s="24"/>
      <c r="I20" s="24"/>
      <c r="J20" s="24"/>
      <c r="K20" s="24"/>
      <c r="L20" s="68">
        <v>25.35000000000001</v>
      </c>
      <c r="M20" s="62"/>
      <c r="N20" s="69"/>
      <c r="O20" s="23"/>
    </row>
    <row r="21" spans="1:15" s="1" customFormat="1" ht="25.5" customHeight="1">
      <c r="A21" s="6" t="s">
        <v>76</v>
      </c>
      <c r="B21" s="6" t="s">
        <v>77</v>
      </c>
      <c r="C21" s="24">
        <f>D21+L21</f>
        <v>69.29</v>
      </c>
      <c r="D21" s="68">
        <v>43.94</v>
      </c>
      <c r="E21" s="24"/>
      <c r="F21" s="24"/>
      <c r="G21" s="24"/>
      <c r="H21" s="24"/>
      <c r="I21" s="24"/>
      <c r="J21" s="24"/>
      <c r="K21" s="24"/>
      <c r="L21" s="68">
        <v>25.35000000000001</v>
      </c>
      <c r="M21" s="62"/>
      <c r="N21" s="69"/>
      <c r="O21" s="23"/>
    </row>
    <row r="22" spans="1:15" s="1" customFormat="1" ht="37.5" customHeight="1">
      <c r="A22" s="6" t="s">
        <v>78</v>
      </c>
      <c r="B22" s="6" t="s">
        <v>79</v>
      </c>
      <c r="C22" s="24">
        <v>456.64</v>
      </c>
      <c r="D22" s="24">
        <v>456.64</v>
      </c>
      <c r="E22" s="24"/>
      <c r="F22" s="24"/>
      <c r="G22" s="24"/>
      <c r="H22" s="24"/>
      <c r="I22" s="24"/>
      <c r="J22" s="24"/>
      <c r="K22" s="24"/>
      <c r="L22" s="68"/>
      <c r="M22" s="62"/>
      <c r="N22" s="69"/>
      <c r="O22" s="23"/>
    </row>
    <row r="23" spans="1:15" s="1" customFormat="1" ht="25.5" customHeight="1">
      <c r="A23" s="6" t="s">
        <v>80</v>
      </c>
      <c r="B23" s="6" t="s">
        <v>81</v>
      </c>
      <c r="C23" s="24">
        <v>456.64</v>
      </c>
      <c r="D23" s="24">
        <v>456.64</v>
      </c>
      <c r="E23" s="24"/>
      <c r="F23" s="24"/>
      <c r="G23" s="24"/>
      <c r="H23" s="24"/>
      <c r="I23" s="24"/>
      <c r="J23" s="24"/>
      <c r="K23" s="24"/>
      <c r="L23" s="23"/>
      <c r="M23" s="62"/>
      <c r="N23" s="69"/>
      <c r="O23" s="23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44"/>
      <c r="I1" s="13"/>
      <c r="J1" s="13"/>
    </row>
    <row r="2" spans="1:10" s="1" customFormat="1" ht="29.25" customHeight="1">
      <c r="A2" s="14" t="s">
        <v>82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83</v>
      </c>
      <c r="B4" s="4"/>
      <c r="C4" s="59" t="s">
        <v>37</v>
      </c>
      <c r="D4" s="3" t="s">
        <v>84</v>
      </c>
      <c r="E4" s="4" t="s">
        <v>85</v>
      </c>
      <c r="F4" s="60" t="s">
        <v>86</v>
      </c>
      <c r="G4" s="4" t="s">
        <v>87</v>
      </c>
      <c r="H4" s="61" t="s">
        <v>88</v>
      </c>
      <c r="I4" s="13"/>
      <c r="J4" s="13"/>
    </row>
    <row r="5" spans="1:10" s="1" customFormat="1" ht="21" customHeight="1">
      <c r="A5" s="4" t="s">
        <v>89</v>
      </c>
      <c r="B5" s="4" t="s">
        <v>90</v>
      </c>
      <c r="C5" s="59"/>
      <c r="D5" s="3"/>
      <c r="E5" s="4"/>
      <c r="F5" s="60"/>
      <c r="G5" s="4"/>
      <c r="H5" s="61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4">
        <f>C8+C11+C16+C19</f>
        <v>822.3599999999999</v>
      </c>
      <c r="D7" s="24">
        <f>D8+D11+D16+D19</f>
        <v>214.93</v>
      </c>
      <c r="E7" s="24">
        <f>E8+E11+E16+E19</f>
        <v>607.43</v>
      </c>
      <c r="F7" s="24"/>
      <c r="G7" s="23"/>
      <c r="H7" s="62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4">
        <v>29.5</v>
      </c>
      <c r="D8" s="24"/>
      <c r="E8" s="24">
        <v>29.5</v>
      </c>
      <c r="F8" s="24"/>
      <c r="G8" s="23"/>
      <c r="H8" s="62"/>
    </row>
    <row r="9" spans="1:8" s="1" customFormat="1" ht="18.75" customHeight="1">
      <c r="A9" s="6" t="s">
        <v>55</v>
      </c>
      <c r="B9" s="6" t="s">
        <v>56</v>
      </c>
      <c r="C9" s="24">
        <v>29.5</v>
      </c>
      <c r="D9" s="24"/>
      <c r="E9" s="24">
        <v>29.5</v>
      </c>
      <c r="F9" s="24"/>
      <c r="G9" s="23"/>
      <c r="H9" s="62"/>
    </row>
    <row r="10" spans="1:8" s="1" customFormat="1" ht="18.75" customHeight="1">
      <c r="A10" s="6" t="s">
        <v>57</v>
      </c>
      <c r="B10" s="6" t="s">
        <v>58</v>
      </c>
      <c r="C10" s="24">
        <v>29.5</v>
      </c>
      <c r="D10" s="24"/>
      <c r="E10" s="24">
        <v>29.5</v>
      </c>
      <c r="F10" s="24"/>
      <c r="G10" s="23"/>
      <c r="H10" s="62"/>
    </row>
    <row r="11" spans="1:8" s="1" customFormat="1" ht="18.75" customHeight="1">
      <c r="A11" s="6" t="s">
        <v>59</v>
      </c>
      <c r="B11" s="6" t="s">
        <v>60</v>
      </c>
      <c r="C11" s="24">
        <f>C12</f>
        <v>264.93</v>
      </c>
      <c r="D11" s="24">
        <f>D12</f>
        <v>214.93</v>
      </c>
      <c r="E11" s="24">
        <f>E12</f>
        <v>50</v>
      </c>
      <c r="F11" s="24"/>
      <c r="G11" s="23"/>
      <c r="H11" s="62"/>
    </row>
    <row r="12" spans="1:8" s="1" customFormat="1" ht="18.75" customHeight="1">
      <c r="A12" s="6" t="s">
        <v>61</v>
      </c>
      <c r="B12" s="6" t="s">
        <v>62</v>
      </c>
      <c r="C12" s="24">
        <f>C14+C13+C15</f>
        <v>264.93</v>
      </c>
      <c r="D12" s="24">
        <f>D14+D13+D15</f>
        <v>214.93</v>
      </c>
      <c r="E12" s="24">
        <v>50</v>
      </c>
      <c r="F12" s="24"/>
      <c r="G12" s="23"/>
      <c r="H12" s="62"/>
    </row>
    <row r="13" spans="1:8" s="1" customFormat="1" ht="18.75" customHeight="1">
      <c r="A13" s="6" t="s">
        <v>63</v>
      </c>
      <c r="B13" s="6" t="s">
        <v>64</v>
      </c>
      <c r="C13" s="24">
        <v>130.13</v>
      </c>
      <c r="D13" s="24">
        <v>130.13</v>
      </c>
      <c r="E13" s="24"/>
      <c r="F13" s="24"/>
      <c r="G13" s="23"/>
      <c r="H13" s="62"/>
    </row>
    <row r="14" spans="1:8" s="1" customFormat="1" ht="18.75" customHeight="1">
      <c r="A14" s="6" t="s">
        <v>65</v>
      </c>
      <c r="B14" s="6" t="s">
        <v>58</v>
      </c>
      <c r="C14" s="24">
        <v>84.8</v>
      </c>
      <c r="D14" s="24">
        <v>84.8</v>
      </c>
      <c r="E14" s="24"/>
      <c r="F14" s="24"/>
      <c r="G14" s="23"/>
      <c r="H14" s="62"/>
    </row>
    <row r="15" spans="1:8" s="1" customFormat="1" ht="18.75" customHeight="1">
      <c r="A15" s="6" t="s">
        <v>66</v>
      </c>
      <c r="B15" s="6" t="s">
        <v>67</v>
      </c>
      <c r="C15" s="24">
        <v>50</v>
      </c>
      <c r="D15" s="24"/>
      <c r="E15" s="24">
        <v>50</v>
      </c>
      <c r="F15" s="24"/>
      <c r="G15" s="23"/>
      <c r="H15" s="62"/>
    </row>
    <row r="16" spans="1:8" s="1" customFormat="1" ht="18.75" customHeight="1">
      <c r="A16" s="6" t="s">
        <v>68</v>
      </c>
      <c r="B16" s="6" t="s">
        <v>69</v>
      </c>
      <c r="C16" s="24">
        <v>2</v>
      </c>
      <c r="D16" s="24"/>
      <c r="E16" s="24">
        <v>2</v>
      </c>
      <c r="F16" s="24"/>
      <c r="G16" s="23"/>
      <c r="H16" s="62"/>
    </row>
    <row r="17" spans="1:8" s="1" customFormat="1" ht="18.75" customHeight="1">
      <c r="A17" s="6" t="s">
        <v>70</v>
      </c>
      <c r="B17" s="6" t="s">
        <v>71</v>
      </c>
      <c r="C17" s="24">
        <v>2</v>
      </c>
      <c r="D17" s="24"/>
      <c r="E17" s="24">
        <v>2</v>
      </c>
      <c r="F17" s="24"/>
      <c r="G17" s="23"/>
      <c r="H17" s="62"/>
    </row>
    <row r="18" spans="1:8" s="1" customFormat="1" ht="18.75" customHeight="1">
      <c r="A18" s="6" t="s">
        <v>72</v>
      </c>
      <c r="B18" s="6" t="s">
        <v>58</v>
      </c>
      <c r="C18" s="24">
        <v>2</v>
      </c>
      <c r="D18" s="24"/>
      <c r="E18" s="24">
        <v>2</v>
      </c>
      <c r="F18" s="24"/>
      <c r="G18" s="23"/>
      <c r="H18" s="62"/>
    </row>
    <row r="19" spans="1:8" s="1" customFormat="1" ht="18.75" customHeight="1">
      <c r="A19" s="6" t="s">
        <v>73</v>
      </c>
      <c r="B19" s="6" t="s">
        <v>74</v>
      </c>
      <c r="C19" s="24">
        <v>525.93</v>
      </c>
      <c r="D19" s="24"/>
      <c r="E19" s="24">
        <v>525.93</v>
      </c>
      <c r="F19" s="24"/>
      <c r="G19" s="23"/>
      <c r="H19" s="62"/>
    </row>
    <row r="20" spans="1:8" s="1" customFormat="1" ht="18.75" customHeight="1">
      <c r="A20" s="6" t="s">
        <v>55</v>
      </c>
      <c r="B20" s="6" t="s">
        <v>75</v>
      </c>
      <c r="C20" s="24">
        <v>69.29</v>
      </c>
      <c r="D20" s="24"/>
      <c r="E20" s="24">
        <v>69.29</v>
      </c>
      <c r="F20" s="24"/>
      <c r="G20" s="23"/>
      <c r="H20" s="62"/>
    </row>
    <row r="21" spans="1:8" s="1" customFormat="1" ht="18.75" customHeight="1">
      <c r="A21" s="6" t="s">
        <v>76</v>
      </c>
      <c r="B21" s="6" t="s">
        <v>77</v>
      </c>
      <c r="C21" s="24">
        <v>69.29</v>
      </c>
      <c r="D21" s="24"/>
      <c r="E21" s="24">
        <v>69.29</v>
      </c>
      <c r="F21" s="24"/>
      <c r="G21" s="23"/>
      <c r="H21" s="62"/>
    </row>
    <row r="22" spans="1:8" s="1" customFormat="1" ht="18.75" customHeight="1">
      <c r="A22" s="6" t="s">
        <v>78</v>
      </c>
      <c r="B22" s="6" t="s">
        <v>79</v>
      </c>
      <c r="C22" s="24">
        <v>456.64</v>
      </c>
      <c r="D22" s="24"/>
      <c r="E22" s="24">
        <v>456.64</v>
      </c>
      <c r="F22" s="24"/>
      <c r="G22" s="23"/>
      <c r="H22" s="62"/>
    </row>
    <row r="23" spans="1:8" s="1" customFormat="1" ht="18.75" customHeight="1">
      <c r="A23" s="6" t="s">
        <v>80</v>
      </c>
      <c r="B23" s="6" t="s">
        <v>81</v>
      </c>
      <c r="C23" s="24">
        <v>456.64</v>
      </c>
      <c r="D23" s="24"/>
      <c r="E23" s="24">
        <v>456.64</v>
      </c>
      <c r="F23" s="24"/>
      <c r="G23" s="23"/>
      <c r="H23" s="62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44"/>
      <c r="G1" s="13"/>
    </row>
    <row r="2" spans="1:7" s="1" customFormat="1" ht="29.25" customHeight="1">
      <c r="A2" s="45" t="s">
        <v>91</v>
      </c>
      <c r="B2" s="45"/>
      <c r="C2" s="45"/>
      <c r="D2" s="45"/>
      <c r="E2" s="45"/>
      <c r="F2" s="45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92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46" t="s">
        <v>37</v>
      </c>
      <c r="E5" s="19" t="s">
        <v>93</v>
      </c>
      <c r="F5" s="46" t="s">
        <v>94</v>
      </c>
      <c r="G5" s="13"/>
    </row>
    <row r="6" spans="1:7" s="1" customFormat="1" ht="17.25" customHeight="1">
      <c r="A6" s="47" t="s">
        <v>95</v>
      </c>
      <c r="B6" s="48">
        <v>143.84</v>
      </c>
      <c r="C6" s="49" t="s">
        <v>96</v>
      </c>
      <c r="D6" s="8">
        <f>'财拨总表（引用）'!B7</f>
        <v>143.84000000000003</v>
      </c>
      <c r="E6" s="8">
        <f>'财拨总表（引用）'!C7</f>
        <v>143.84000000000003</v>
      </c>
      <c r="F6" s="8">
        <f>'财拨总表（引用）'!D7</f>
        <v>0</v>
      </c>
      <c r="G6" s="13"/>
    </row>
    <row r="7" spans="1:7" s="1" customFormat="1" ht="17.25" customHeight="1">
      <c r="A7" s="47" t="s">
        <v>97</v>
      </c>
      <c r="B7" s="48">
        <v>143.84</v>
      </c>
      <c r="C7" s="50" t="s">
        <v>60</v>
      </c>
      <c r="D7" s="51">
        <v>143.44</v>
      </c>
      <c r="E7" s="52">
        <v>143.44</v>
      </c>
      <c r="F7" s="51">
        <f>'财拨总表（引用）'!D7</f>
        <v>0</v>
      </c>
      <c r="G7" s="13"/>
    </row>
    <row r="8" spans="1:7" s="1" customFormat="1" ht="17.25" customHeight="1">
      <c r="A8" s="47" t="s">
        <v>98</v>
      </c>
      <c r="B8" s="53"/>
      <c r="C8" s="50"/>
      <c r="D8" s="51"/>
      <c r="E8" s="52"/>
      <c r="F8" s="51"/>
      <c r="G8" s="13"/>
    </row>
    <row r="9" spans="1:7" s="1" customFormat="1" ht="17.25" customHeight="1">
      <c r="A9" s="47" t="s">
        <v>99</v>
      </c>
      <c r="B9" s="53"/>
      <c r="C9" s="50"/>
      <c r="D9" s="51"/>
      <c r="E9" s="51"/>
      <c r="F9" s="51"/>
      <c r="G9" s="13"/>
    </row>
    <row r="10" spans="1:7" s="1" customFormat="1" ht="17.25" customHeight="1">
      <c r="A10" s="47" t="s">
        <v>100</v>
      </c>
      <c r="B10" s="23"/>
      <c r="C10" s="50"/>
      <c r="D10" s="51"/>
      <c r="E10" s="51"/>
      <c r="F10" s="51"/>
      <c r="G10" s="13"/>
    </row>
    <row r="11" spans="1:7" s="1" customFormat="1" ht="17.25" customHeight="1">
      <c r="A11" s="54"/>
      <c r="B11" s="55"/>
      <c r="C11" s="56"/>
      <c r="D11" s="51"/>
      <c r="E11" s="51"/>
      <c r="F11" s="51"/>
      <c r="G11" s="13"/>
    </row>
    <row r="12" spans="1:7" s="1" customFormat="1" ht="19.5" customHeight="1">
      <c r="A12" s="54"/>
      <c r="B12" s="23"/>
      <c r="C12" s="56">
        <f>'财拨总表（引用）'!A45</f>
        <v>0</v>
      </c>
      <c r="D12" s="51">
        <f>'财拨总表（引用）'!B45</f>
        <v>0</v>
      </c>
      <c r="E12" s="51">
        <f>'财拨总表（引用）'!C45</f>
        <v>0</v>
      </c>
      <c r="F12" s="51">
        <f>'财拨总表（引用）'!D45</f>
        <v>0</v>
      </c>
      <c r="G12" s="13"/>
    </row>
    <row r="13" spans="1:7" s="1" customFormat="1" ht="17.25" customHeight="1">
      <c r="A13" s="54" t="s">
        <v>101</v>
      </c>
      <c r="B13" s="23"/>
      <c r="C13" s="51" t="s">
        <v>102</v>
      </c>
      <c r="D13" s="51"/>
      <c r="E13" s="51"/>
      <c r="F13" s="23"/>
      <c r="G13" s="13"/>
    </row>
    <row r="14" spans="1:7" s="1" customFormat="1" ht="17.25" customHeight="1">
      <c r="A14" s="17" t="s">
        <v>103</v>
      </c>
      <c r="B14" s="23"/>
      <c r="C14" s="51"/>
      <c r="D14" s="51"/>
      <c r="E14" s="51"/>
      <c r="F14" s="23"/>
      <c r="G14" s="13"/>
    </row>
    <row r="15" spans="1:7" s="1" customFormat="1" ht="17.25" customHeight="1">
      <c r="A15" s="54" t="s">
        <v>104</v>
      </c>
      <c r="B15" s="8"/>
      <c r="C15" s="51"/>
      <c r="D15" s="51"/>
      <c r="E15" s="51"/>
      <c r="F15" s="23"/>
      <c r="G15" s="13"/>
    </row>
    <row r="16" spans="1:7" s="1" customFormat="1" ht="17.25" customHeight="1">
      <c r="A16" s="54"/>
      <c r="B16" s="23"/>
      <c r="C16" s="51"/>
      <c r="D16" s="51"/>
      <c r="E16" s="51"/>
      <c r="F16" s="23"/>
      <c r="G16" s="13"/>
    </row>
    <row r="17" spans="1:7" s="1" customFormat="1" ht="17.25" customHeight="1">
      <c r="A17" s="54"/>
      <c r="B17" s="23"/>
      <c r="C17" s="51"/>
      <c r="D17" s="51"/>
      <c r="E17" s="51"/>
      <c r="F17" s="23"/>
      <c r="G17" s="13"/>
    </row>
    <row r="18" spans="1:7" s="1" customFormat="1" ht="17.25" customHeight="1">
      <c r="A18" s="57" t="s">
        <v>32</v>
      </c>
      <c r="B18" s="8">
        <f>B6</f>
        <v>143.84</v>
      </c>
      <c r="C18" s="57" t="s">
        <v>33</v>
      </c>
      <c r="D18" s="8">
        <f>'财拨总表（引用）'!B7</f>
        <v>143.84000000000003</v>
      </c>
      <c r="E18" s="8">
        <f>'财拨总表（引用）'!C7</f>
        <v>143.84000000000003</v>
      </c>
      <c r="F18" s="8">
        <f>'财拨总表（引用）'!D7</f>
        <v>0</v>
      </c>
      <c r="G18" s="13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1"/>
    </row>
    <row r="45" s="1" customFormat="1" ht="15">
      <c r="AD45" s="11"/>
    </row>
    <row r="46" spans="31:32" s="1" customFormat="1" ht="15">
      <c r="AE46" s="11"/>
      <c r="AF46" s="11"/>
    </row>
    <row r="47" spans="32:33" s="1" customFormat="1" ht="15">
      <c r="AF47" s="11"/>
      <c r="AG47" s="11"/>
    </row>
    <row r="48" s="1" customFormat="1" ht="15">
      <c r="AG48" s="58" t="s">
        <v>105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1"/>
    </row>
    <row r="86" spans="23:26" s="1" customFormat="1" ht="15">
      <c r="W86" s="11"/>
      <c r="X86" s="11"/>
      <c r="Y86" s="11"/>
      <c r="Z86" s="58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83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37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4">
        <f>D7</f>
        <v>143.84</v>
      </c>
      <c r="D7" s="24">
        <f>D8</f>
        <v>143.84</v>
      </c>
      <c r="E7" s="23"/>
      <c r="F7" s="13"/>
      <c r="G7" s="13"/>
    </row>
    <row r="8" spans="1:5" s="1" customFormat="1" ht="18.75" customHeight="1">
      <c r="A8" s="6" t="s">
        <v>59</v>
      </c>
      <c r="B8" s="6" t="s">
        <v>60</v>
      </c>
      <c r="C8" s="24">
        <f>D8</f>
        <v>143.84</v>
      </c>
      <c r="D8" s="24">
        <f>D9</f>
        <v>143.84</v>
      </c>
      <c r="E8" s="23"/>
    </row>
    <row r="9" spans="1:5" s="1" customFormat="1" ht="18.75" customHeight="1">
      <c r="A9" s="6" t="s">
        <v>61</v>
      </c>
      <c r="B9" s="6" t="s">
        <v>62</v>
      </c>
      <c r="C9" s="24">
        <f>D9</f>
        <v>143.84</v>
      </c>
      <c r="D9" s="24">
        <f>D11+D10</f>
        <v>143.84</v>
      </c>
      <c r="E9" s="23"/>
    </row>
    <row r="10" spans="1:5" s="1" customFormat="1" ht="18.75" customHeight="1">
      <c r="A10" s="6" t="s">
        <v>63</v>
      </c>
      <c r="B10" s="6" t="s">
        <v>64</v>
      </c>
      <c r="C10" s="24">
        <f>D10</f>
        <v>110.72</v>
      </c>
      <c r="D10" s="24">
        <v>110.72</v>
      </c>
      <c r="E10" s="23"/>
    </row>
    <row r="11" spans="1:5" s="1" customFormat="1" ht="18.75" customHeight="1">
      <c r="A11" s="6" t="s">
        <v>65</v>
      </c>
      <c r="B11" s="6" t="s">
        <v>58</v>
      </c>
      <c r="C11" s="24">
        <f>D11</f>
        <v>33.12</v>
      </c>
      <c r="D11" s="24">
        <v>33.12</v>
      </c>
      <c r="E11" s="2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109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89</v>
      </c>
      <c r="B5" s="3" t="s">
        <v>90</v>
      </c>
      <c r="C5" s="19" t="s">
        <v>37</v>
      </c>
      <c r="D5" s="19" t="s">
        <v>111</v>
      </c>
      <c r="E5" s="19" t="s">
        <v>112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34" t="s">
        <v>52</v>
      </c>
      <c r="B7" s="34" t="s">
        <v>37</v>
      </c>
      <c r="C7" s="7">
        <f>D7+E7</f>
        <v>143.84000000000003</v>
      </c>
      <c r="D7" s="7">
        <f>D8+D22</f>
        <v>110.72000000000001</v>
      </c>
      <c r="E7" s="7">
        <f>E15</f>
        <v>33.120000000000005</v>
      </c>
      <c r="F7" s="35"/>
      <c r="G7" s="35"/>
      <c r="H7" s="11"/>
    </row>
    <row r="8" spans="1:5" s="1" customFormat="1" ht="18.75" customHeight="1">
      <c r="A8" s="34"/>
      <c r="B8" s="34" t="s">
        <v>113</v>
      </c>
      <c r="C8" s="36">
        <f>SUM(C9:C14)</f>
        <v>110.32000000000001</v>
      </c>
      <c r="D8" s="36">
        <f>SUM(D9:D14)</f>
        <v>110.32000000000001</v>
      </c>
      <c r="E8" s="7"/>
    </row>
    <row r="9" spans="1:5" s="1" customFormat="1" ht="18.75" customHeight="1">
      <c r="A9" s="34" t="s">
        <v>114</v>
      </c>
      <c r="B9" s="37" t="s">
        <v>115</v>
      </c>
      <c r="C9" s="38">
        <v>47.54</v>
      </c>
      <c r="D9" s="38">
        <v>47.54</v>
      </c>
      <c r="E9" s="7"/>
    </row>
    <row r="10" spans="1:5" s="1" customFormat="1" ht="18.75" customHeight="1">
      <c r="A10" s="34" t="s">
        <v>116</v>
      </c>
      <c r="B10" s="37" t="s">
        <v>117</v>
      </c>
      <c r="C10" s="38">
        <v>41.64</v>
      </c>
      <c r="D10" s="38">
        <v>41.64</v>
      </c>
      <c r="E10" s="7"/>
    </row>
    <row r="11" spans="1:5" s="1" customFormat="1" ht="18.75" customHeight="1">
      <c r="A11" s="34" t="s">
        <v>118</v>
      </c>
      <c r="B11" s="37" t="s">
        <v>119</v>
      </c>
      <c r="C11" s="39">
        <v>14.27</v>
      </c>
      <c r="D11" s="39">
        <v>14.27</v>
      </c>
      <c r="E11" s="7"/>
    </row>
    <row r="12" spans="1:5" s="1" customFormat="1" ht="18.75" customHeight="1">
      <c r="A12" s="34" t="s">
        <v>120</v>
      </c>
      <c r="B12" s="37" t="s">
        <v>121</v>
      </c>
      <c r="C12" s="39">
        <v>5.11</v>
      </c>
      <c r="D12" s="39">
        <v>5.11</v>
      </c>
      <c r="E12" s="7"/>
    </row>
    <row r="13" spans="1:5" s="1" customFormat="1" ht="18.75" customHeight="1">
      <c r="A13" s="34" t="s">
        <v>122</v>
      </c>
      <c r="B13" s="37" t="s">
        <v>123</v>
      </c>
      <c r="C13" s="39">
        <v>0.31</v>
      </c>
      <c r="D13" s="39">
        <v>0.31</v>
      </c>
      <c r="E13" s="7"/>
    </row>
    <row r="14" spans="1:5" s="1" customFormat="1" ht="18.75" customHeight="1">
      <c r="A14" s="34" t="s">
        <v>124</v>
      </c>
      <c r="B14" s="37" t="s">
        <v>125</v>
      </c>
      <c r="C14" s="40">
        <v>1.45</v>
      </c>
      <c r="D14" s="40">
        <v>1.45</v>
      </c>
      <c r="E14" s="7"/>
    </row>
    <row r="15" spans="1:5" s="1" customFormat="1" ht="18.75" customHeight="1">
      <c r="A15" s="34"/>
      <c r="B15" s="34" t="s">
        <v>126</v>
      </c>
      <c r="C15" s="7">
        <f>E15</f>
        <v>33.120000000000005</v>
      </c>
      <c r="D15" s="7"/>
      <c r="E15" s="7">
        <f>SUM(E16:E21)</f>
        <v>33.120000000000005</v>
      </c>
    </row>
    <row r="16" spans="1:5" s="1" customFormat="1" ht="18.75" customHeight="1">
      <c r="A16" s="34" t="s">
        <v>127</v>
      </c>
      <c r="B16" s="34" t="s">
        <v>128</v>
      </c>
      <c r="C16" s="7">
        <f aca="true" t="shared" si="0" ref="C16:C21">E16</f>
        <v>18</v>
      </c>
      <c r="D16" s="7"/>
      <c r="E16" s="40">
        <v>18</v>
      </c>
    </row>
    <row r="17" spans="1:8" s="1" customFormat="1" ht="21" customHeight="1">
      <c r="A17" s="34" t="s">
        <v>129</v>
      </c>
      <c r="B17" s="41" t="s">
        <v>130</v>
      </c>
      <c r="C17" s="7">
        <f t="shared" si="0"/>
        <v>1.7600000000000002</v>
      </c>
      <c r="D17" s="42"/>
      <c r="E17" s="40">
        <v>1.7600000000000002</v>
      </c>
      <c r="F17" s="13"/>
      <c r="G17" s="13"/>
      <c r="H17" s="11"/>
    </row>
    <row r="18" spans="1:7" s="1" customFormat="1" ht="21" customHeight="1">
      <c r="A18" s="34" t="s">
        <v>131</v>
      </c>
      <c r="B18" s="41" t="s">
        <v>132</v>
      </c>
      <c r="C18" s="7">
        <f t="shared" si="0"/>
        <v>3</v>
      </c>
      <c r="D18" s="42"/>
      <c r="E18" s="40">
        <v>3</v>
      </c>
      <c r="F18" s="13"/>
      <c r="G18" s="13"/>
    </row>
    <row r="19" spans="1:6" s="1" customFormat="1" ht="21" customHeight="1">
      <c r="A19" s="34" t="s">
        <v>133</v>
      </c>
      <c r="B19" s="41" t="s">
        <v>134</v>
      </c>
      <c r="C19" s="7">
        <f t="shared" si="0"/>
        <v>3.5</v>
      </c>
      <c r="D19" s="42"/>
      <c r="E19" s="7">
        <v>3.5</v>
      </c>
      <c r="F19" s="13"/>
    </row>
    <row r="20" spans="1:7" s="1" customFormat="1" ht="21" customHeight="1">
      <c r="A20" s="34" t="s">
        <v>135</v>
      </c>
      <c r="B20" s="41" t="s">
        <v>136</v>
      </c>
      <c r="C20" s="7">
        <f t="shared" si="0"/>
        <v>3.36</v>
      </c>
      <c r="D20" s="42"/>
      <c r="E20" s="7">
        <v>3.36</v>
      </c>
      <c r="F20" s="13"/>
      <c r="G20" s="13"/>
    </row>
    <row r="21" spans="1:7" s="1" customFormat="1" ht="21" customHeight="1">
      <c r="A21" s="34" t="s">
        <v>137</v>
      </c>
      <c r="B21" s="41" t="s">
        <v>138</v>
      </c>
      <c r="C21" s="7">
        <f t="shared" si="0"/>
        <v>3.5</v>
      </c>
      <c r="D21" s="42"/>
      <c r="E21" s="7">
        <v>3.5</v>
      </c>
      <c r="F21" s="13"/>
      <c r="G21" s="13"/>
    </row>
    <row r="22" spans="1:7" s="1" customFormat="1" ht="21" customHeight="1">
      <c r="A22" s="42"/>
      <c r="B22" s="41" t="s">
        <v>139</v>
      </c>
      <c r="C22" s="7">
        <f>D22</f>
        <v>0.4</v>
      </c>
      <c r="D22" s="7">
        <v>0.4</v>
      </c>
      <c r="E22" s="42"/>
      <c r="F22" s="13"/>
      <c r="G22" s="13"/>
    </row>
    <row r="23" spans="1:7" s="1" customFormat="1" ht="21" customHeight="1">
      <c r="A23" s="43">
        <v>30301</v>
      </c>
      <c r="B23" s="41" t="s">
        <v>140</v>
      </c>
      <c r="C23" s="7">
        <f>D23</f>
        <v>0.4</v>
      </c>
      <c r="D23" s="7">
        <v>0.4</v>
      </c>
      <c r="E23" s="42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21" customHeight="1"/>
    <row r="27" spans="1:7" s="1" customFormat="1" ht="21" customHeight="1">
      <c r="A27" s="13"/>
      <c r="B27" s="13"/>
      <c r="C27" s="13"/>
      <c r="D27" s="13"/>
      <c r="E27" s="13"/>
      <c r="F27" s="13"/>
      <c r="G2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D6" sqref="D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5"/>
    </row>
    <row r="2" spans="1:7" s="1" customFormat="1" ht="30" customHeight="1">
      <c r="A2" s="14" t="s">
        <v>141</v>
      </c>
      <c r="B2" s="14"/>
      <c r="C2" s="14"/>
      <c r="D2" s="14"/>
      <c r="E2" s="14"/>
      <c r="F2" s="14"/>
      <c r="G2" s="14"/>
    </row>
    <row r="3" spans="1:7" s="1" customFormat="1" ht="18" customHeight="1">
      <c r="A3" s="26" t="s">
        <v>10</v>
      </c>
      <c r="B3" s="26"/>
      <c r="C3" s="26"/>
      <c r="D3" s="27"/>
      <c r="E3" s="27"/>
      <c r="F3" s="27"/>
      <c r="G3" s="18" t="s">
        <v>11</v>
      </c>
    </row>
    <row r="4" spans="1:7" s="1" customFormat="1" ht="31.5" customHeight="1">
      <c r="A4" s="5" t="s">
        <v>142</v>
      </c>
      <c r="B4" s="5" t="s">
        <v>143</v>
      </c>
      <c r="C4" s="5" t="s">
        <v>37</v>
      </c>
      <c r="D4" s="28" t="s">
        <v>144</v>
      </c>
      <c r="E4" s="5" t="s">
        <v>134</v>
      </c>
      <c r="F4" s="29" t="s">
        <v>138</v>
      </c>
      <c r="G4" s="5" t="s">
        <v>145</v>
      </c>
    </row>
    <row r="5" spans="1:7" s="1" customFormat="1" ht="21.75" customHeight="1">
      <c r="A5" s="30" t="s">
        <v>51</v>
      </c>
      <c r="B5" s="30" t="s">
        <v>51</v>
      </c>
      <c r="C5" s="31">
        <v>1</v>
      </c>
      <c r="D5" s="32">
        <f>C5+1</f>
        <v>2</v>
      </c>
      <c r="E5" s="32">
        <f>D5+1</f>
        <v>3</v>
      </c>
      <c r="F5" s="32">
        <f>E5+1</f>
        <v>4</v>
      </c>
      <c r="G5" s="32">
        <f>F5+1</f>
        <v>5</v>
      </c>
    </row>
    <row r="6" spans="1:7" s="1" customFormat="1" ht="22.5" customHeight="1">
      <c r="A6" s="21" t="s">
        <v>146</v>
      </c>
      <c r="B6" s="22" t="s">
        <v>147</v>
      </c>
      <c r="C6" s="24">
        <v>11.5</v>
      </c>
      <c r="D6" s="33">
        <v>4.5</v>
      </c>
      <c r="E6" s="33">
        <v>3.5</v>
      </c>
      <c r="F6" s="33">
        <v>3.5</v>
      </c>
      <c r="G6" s="23">
        <v>0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37" sqref="C3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83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89</v>
      </c>
      <c r="B5" s="3" t="s">
        <v>90</v>
      </c>
      <c r="C5" s="19" t="s">
        <v>37</v>
      </c>
      <c r="D5" s="19" t="s">
        <v>84</v>
      </c>
      <c r="E5" s="19" t="s">
        <v>85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21" t="s">
        <v>146</v>
      </c>
      <c r="B7" s="22" t="s">
        <v>147</v>
      </c>
      <c r="C7" s="23">
        <v>0</v>
      </c>
      <c r="D7" s="24">
        <v>0</v>
      </c>
      <c r="E7" s="23">
        <v>0</v>
      </c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2020-11-03T08:09:36Z</dcterms:created>
  <dcterms:modified xsi:type="dcterms:W3CDTF">2020-11-17T08:47:10Z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